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EPE (COG1)" sheetId="1" r:id="rId1"/>
    <sheet name="EAEPE (COG2)" sheetId="2" r:id="rId2"/>
    <sheet name="EAEPE (COG3)" sheetId="3" r:id="rId3"/>
  </sheets>
  <externalReferences>
    <externalReference r:id="rId6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<sst xmlns="http://schemas.openxmlformats.org/spreadsheetml/2006/main" count="121" uniqueCount="92">
  <si>
    <t>Activos Intangibles</t>
  </si>
  <si>
    <t>Aportaciones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</si>
  <si>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</si>
  <si>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</si>
  <si>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</si>
  <si>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</si>
  <si>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</si>
  <si>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</si>
  <si>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</si>
  <si>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</si>
  <si>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</si>
  <si>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</si>
  <si>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</si>
  <si>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</si>
  <si>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</si>
  <si>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</si>
  <si>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</si>
  <si>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</si>
  <si>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</si>
  <si>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</si>
  <si>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</si>
  <si>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</si>
  <si>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Transferencias, Asignaciones, Subsidios y Otras Ayudas</t>
  </si>
  <si>
    <t>Instituto de Cultura Física y Deporte del Estado de Zacatecas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</si>
  <si>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</si>
  <si>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</si>
  <si>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</si>
  <si>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</si>
  <si>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</si>
  <si>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</si>
  <si>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</si>
  <si>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</si>
  <si>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</si>
  <si>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</si>
  <si>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Bienes Muebles, Inmuebles e Intangibles</t>
  </si>
  <si>
    <t>Inversiones Financieras y Otras Provisiones</t>
  </si>
  <si>
    <t>Deuda Pública</t>
  </si>
  <si>
    <t>Clasificación por Objeto del Gasto (Capítulo y Concepto)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</si>
  <si>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</si>
  <si>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</si>
  <si>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</si>
  <si>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</si>
  <si>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</si>
  <si>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</si>
  <si>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</si>
  <si>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</si>
  <si>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</si>
  <si>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</si>
  <si>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</si>
  <si>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</si>
  <si>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</si>
  <si>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</si>
  <si>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</si>
  <si>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</si>
  <si>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</si>
  <si>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</si>
  <si>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</si>
  <si>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</si>
  <si>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</si>
  <si>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</si>
  <si>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</si>
  <si>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</si>
  <si>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</si>
  <si>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</si>
  <si>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</si>
  <si>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 a Fideicomisos, Mandatos y Otros Análogos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</si>
  <si>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</si>
  <si>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</si>
  <si>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</si>
  <si>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</si>
  <si>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</si>
  <si>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</si>
  <si>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</si>
  <si>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</si>
  <si>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</si>
  <si>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</si>
  <si>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</si>
  <si>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Total del Gasto hoja 2 de 3</t>
  </si>
  <si>
    <t xml:space="preserve"> Instituto de Cultura Física y Deporte del Estado de Zacatecas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</si>
  <si>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</si>
  <si>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</si>
  <si>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</si>
  <si>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</si>
  <si>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</si>
  <si>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</si>
  <si>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</si>
  <si>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</si>
  <si>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Adeudos de Ejercicios Fiscales Anteriores (Adefas)</t>
  </si>
  <si>
    <t>Total del Gasto hoja 3 de 3</t>
  </si>
  <si>
    <t>Total del Gasto Clasificación por Objeto del Gasto</t>
  </si>
  <si>
    <t>Informe Financiero al Primer Trimestre de 2023</t>
  </si>
  <si>
    <t>Del 01 de Enero al 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</si>
</sst>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 wrapText="1"/>
    </xf>
    <xf numFmtId="170" fontId="3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70" fontId="4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3" fontId="0" fillId="0" borderId="0" xfId="0" applyNumberFormat="1" applyAlignment="1">
      <alignment/>
    </xf>
    <xf numFmtId="3" fontId="4" fillId="33" borderId="12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3" fontId="4" fillId="33" borderId="16" xfId="0" applyNumberFormat="1" applyFont="1" applyFill="1" applyBorder="1" applyAlignment="1">
      <alignment vertical="center" wrapText="1"/>
    </xf>
    <xf numFmtId="3" fontId="0" fillId="33" borderId="0" xfId="0" applyNumberFormat="1" applyFill="1" applyAlignment="1">
      <alignment/>
    </xf>
    <xf numFmtId="3" fontId="4" fillId="33" borderId="17" xfId="0" applyNumberFormat="1" applyFont="1" applyFill="1" applyBorder="1" applyAlignment="1">
      <alignment horizontal="right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142875</xdr:rowOff>
    </xdr:from>
    <xdr:to>
      <xdr:col>8</xdr:col>
      <xdr:colOff>495300</xdr:colOff>
      <xdr:row>4</xdr:row>
      <xdr:rowOff>190500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362825" y="142875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171450</xdr:rowOff>
    </xdr:from>
    <xdr:to>
      <xdr:col>2</xdr:col>
      <xdr:colOff>2257425</xdr:colOff>
      <xdr:row>4</xdr:row>
      <xdr:rowOff>133350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7145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219075</xdr:rowOff>
    </xdr:from>
    <xdr:to>
      <xdr:col>8</xdr:col>
      <xdr:colOff>638175</xdr:colOff>
      <xdr:row>4</xdr:row>
      <xdr:rowOff>114300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458075" y="219075"/>
          <a:ext cx="1704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200025</xdr:rowOff>
    </xdr:from>
    <xdr:to>
      <xdr:col>2</xdr:col>
      <xdr:colOff>2486025</xdr:colOff>
      <xdr:row>4</xdr:row>
      <xdr:rowOff>161925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00025"/>
          <a:ext cx="2533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38100</xdr:rowOff>
    </xdr:from>
    <xdr:to>
      <xdr:col>8</xdr:col>
      <xdr:colOff>466725</xdr:colOff>
      <xdr:row>4</xdr:row>
      <xdr:rowOff>152400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572375" y="266700"/>
          <a:ext cx="1647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219075</xdr:rowOff>
    </xdr:from>
    <xdr:to>
      <xdr:col>2</xdr:col>
      <xdr:colOff>2266950</xdr:colOff>
      <xdr:row>4</xdr:row>
      <xdr:rowOff>152400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19075"/>
          <a:ext cx="2324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7">
      <selection activeCell="L38" sqref="L38"/>
    </sheetView>
  </sheetViews>
  <sheetFormatPr defaultColWidth="11.421875" defaultRowHeight="15"/>
  <cols>
    <col min="1" max="1" width="2.421875" style="6" customWidth="1"/>
    <col min="2" max="2" width="4.57421875" style="1" customWidth="1"/>
    <col min="3" max="3" width="57.28125" style="1" customWidth="1"/>
    <col min="4" max="9" width="12.7109375" style="1" customWidth="1"/>
  </cols>
  <sheetData>
    <row r="1" spans="2:9" ht="15">
      <c r="B1" s="25" t="s">
        <v>90</v>
      </c>
      <c r="C1" s="25"/>
      <c r="D1" s="25"/>
      <c r="E1" s="25"/>
      <c r="F1" s="25"/>
      <c r="G1" s="25"/>
      <c r="H1" s="25"/>
      <c r="I1" s="25"/>
    </row>
    <row r="2" spans="2:9" ht="15">
      <c r="B2" s="25" t="s">
        <v>23</v>
      </c>
      <c r="C2" s="25"/>
      <c r="D2" s="25"/>
      <c r="E2" s="25"/>
      <c r="F2" s="25"/>
      <c r="G2" s="25"/>
      <c r="H2" s="25"/>
      <c r="I2" s="25"/>
    </row>
    <row r="3" spans="2:9" ht="15">
      <c r="B3" s="25" t="s">
        <v>26</v>
      </c>
      <c r="C3" s="25"/>
      <c r="D3" s="25"/>
      <c r="E3" s="25"/>
      <c r="F3" s="25"/>
      <c r="G3" s="25"/>
      <c r="H3" s="25"/>
      <c r="I3" s="25"/>
    </row>
    <row r="4" spans="2:9" ht="15">
      <c r="B4" s="25" t="s">
        <v>37</v>
      </c>
      <c r="C4" s="25"/>
      <c r="D4" s="25"/>
      <c r="E4" s="25"/>
      <c r="F4" s="25"/>
      <c r="G4" s="25"/>
      <c r="H4" s="25"/>
      <c r="I4" s="25"/>
    </row>
    <row r="5" spans="2:9" s="6" customFormat="1" ht="15">
      <c r="B5" s="25" t="s">
        <v>91</v>
      </c>
      <c r="C5" s="25"/>
      <c r="D5" s="25"/>
      <c r="E5" s="25"/>
      <c r="F5" s="25"/>
      <c r="G5" s="25"/>
      <c r="H5" s="25"/>
      <c r="I5" s="25"/>
    </row>
    <row r="6" spans="2:9" ht="9" customHeight="1">
      <c r="B6" s="12"/>
      <c r="C6" s="12"/>
      <c r="D6" s="12"/>
      <c r="E6" s="12"/>
      <c r="F6" s="12"/>
      <c r="G6" s="12"/>
      <c r="H6" s="12"/>
      <c r="I6" s="12"/>
    </row>
    <row r="7" spans="2:9" ht="15">
      <c r="B7" s="26" t="s">
        <v>2</v>
      </c>
      <c r="C7" s="26"/>
      <c r="D7" s="28" t="s">
        <v>27</v>
      </c>
      <c r="E7" s="28"/>
      <c r="F7" s="28"/>
      <c r="G7" s="28"/>
      <c r="H7" s="28"/>
      <c r="I7" s="28" t="s">
        <v>28</v>
      </c>
    </row>
    <row r="8" spans="2:9" ht="33.75" customHeight="1">
      <c r="B8" s="27"/>
      <c r="C8" s="27"/>
      <c r="D8" s="7" t="s">
        <v>29</v>
      </c>
      <c r="E8" s="7" t="s">
        <v>30</v>
      </c>
      <c r="F8" s="7" t="s">
        <v>24</v>
      </c>
      <c r="G8" s="7" t="s">
        <v>25</v>
      </c>
      <c r="H8" s="7" t="s">
        <v>31</v>
      </c>
      <c r="I8" s="29"/>
    </row>
    <row r="9" spans="2:9" ht="13.5" customHeight="1">
      <c r="B9" s="27"/>
      <c r="C9" s="27"/>
      <c r="D9" s="7">
        <v>1</v>
      </c>
      <c r="E9" s="7">
        <v>2</v>
      </c>
      <c r="F9" s="7" t="s">
        <v>32</v>
      </c>
      <c r="G9" s="7">
        <v>4</v>
      </c>
      <c r="H9" s="7">
        <v>5</v>
      </c>
      <c r="I9" s="7" t="s">
        <v>33</v>
      </c>
    </row>
    <row r="10" spans="2:9" ht="13.5" customHeight="1">
      <c r="B10" s="30" t="s">
        <v>38</v>
      </c>
      <c r="C10" s="31"/>
      <c r="D10" s="15">
        <f>SUM(D11:D17)</f>
        <v>12038001</v>
      </c>
      <c r="E10" s="15">
        <f>SUM(E11:E17)</f>
        <v>57230.01000000003</v>
      </c>
      <c r="F10" s="15">
        <f>D10+E10</f>
        <v>12095231.01</v>
      </c>
      <c r="G10" s="15">
        <f>SUM(G11:G17)</f>
        <v>12062173.74</v>
      </c>
      <c r="H10" s="15">
        <f>SUM(H11:H17)</f>
        <v>11060474.43</v>
      </c>
      <c r="I10" s="15">
        <f>F10-G10</f>
        <v>33057.26999999955</v>
      </c>
    </row>
    <row r="11" spans="2:9" ht="13.5" customHeight="1">
      <c r="B11" s="16"/>
      <c r="C11" s="17" t="s">
        <v>39</v>
      </c>
      <c r="D11" s="2">
        <v>3161301</v>
      </c>
      <c r="E11" s="3">
        <v>-181886.2</v>
      </c>
      <c r="F11" s="2">
        <f aca="true" t="shared" si="0" ref="F11:F17">+D11+E11</f>
        <v>2979414.8</v>
      </c>
      <c r="G11" s="2">
        <v>2979414.8</v>
      </c>
      <c r="H11" s="2">
        <v>3241786.61</v>
      </c>
      <c r="I11" s="2">
        <f>+F11-G11</f>
        <v>0</v>
      </c>
    </row>
    <row r="12" spans="2:9" ht="13.5" customHeight="1">
      <c r="B12" s="16"/>
      <c r="C12" s="17" t="s">
        <v>40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aca="true" t="shared" si="1" ref="I12:I17">+F12-G12</f>
        <v>0</v>
      </c>
    </row>
    <row r="13" spans="2:9" ht="13.5" customHeight="1">
      <c r="B13" s="16"/>
      <c r="C13" s="17" t="s">
        <v>41</v>
      </c>
      <c r="D13" s="2">
        <v>1237530</v>
      </c>
      <c r="E13" s="3">
        <v>-127947.34</v>
      </c>
      <c r="F13" s="2">
        <f t="shared" si="0"/>
        <v>1109582.66</v>
      </c>
      <c r="G13" s="2">
        <v>1109582.66</v>
      </c>
      <c r="H13" s="2">
        <v>1109582.66</v>
      </c>
      <c r="I13" s="2">
        <f t="shared" si="1"/>
        <v>0</v>
      </c>
    </row>
    <row r="14" spans="2:9" ht="13.5" customHeight="1">
      <c r="B14" s="16"/>
      <c r="C14" s="17" t="s">
        <v>42</v>
      </c>
      <c r="D14" s="2">
        <v>3687823</v>
      </c>
      <c r="E14" s="3">
        <v>-304401.92</v>
      </c>
      <c r="F14" s="2">
        <f t="shared" si="0"/>
        <v>3383421.08</v>
      </c>
      <c r="G14" s="2">
        <v>3358043.11</v>
      </c>
      <c r="H14" s="2">
        <v>2861433.9</v>
      </c>
      <c r="I14" s="2">
        <f t="shared" si="1"/>
        <v>25377.970000000205</v>
      </c>
    </row>
    <row r="15" spans="2:9" ht="13.5" customHeight="1">
      <c r="B15" s="16"/>
      <c r="C15" s="17" t="s">
        <v>43</v>
      </c>
      <c r="D15" s="2">
        <v>3942737</v>
      </c>
      <c r="E15" s="2">
        <v>662279.62</v>
      </c>
      <c r="F15" s="2">
        <f t="shared" si="0"/>
        <v>4605016.62</v>
      </c>
      <c r="G15" s="2">
        <v>4599094.3</v>
      </c>
      <c r="H15" s="2">
        <v>3831632.39</v>
      </c>
      <c r="I15" s="2">
        <f t="shared" si="1"/>
        <v>5922.320000000298</v>
      </c>
    </row>
    <row r="16" spans="2:9" ht="13.5" customHeight="1">
      <c r="B16" s="16"/>
      <c r="C16" s="17" t="s">
        <v>44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</row>
    <row r="17" spans="2:9" ht="13.5" customHeight="1">
      <c r="B17" s="16"/>
      <c r="C17" s="17" t="s">
        <v>45</v>
      </c>
      <c r="D17" s="2">
        <v>8610</v>
      </c>
      <c r="E17" s="3">
        <v>9185.85</v>
      </c>
      <c r="F17" s="2">
        <f t="shared" si="0"/>
        <v>17795.85</v>
      </c>
      <c r="G17" s="2">
        <v>16038.87</v>
      </c>
      <c r="H17" s="2">
        <v>16038.87</v>
      </c>
      <c r="I17" s="2">
        <f t="shared" si="1"/>
        <v>1756.9799999999977</v>
      </c>
    </row>
    <row r="18" spans="2:9" ht="13.5" customHeight="1">
      <c r="B18" s="30" t="s">
        <v>3</v>
      </c>
      <c r="C18" s="31"/>
      <c r="D18" s="4">
        <f>SUM(D19:D27)</f>
        <v>4038260</v>
      </c>
      <c r="E18" s="5">
        <f>SUM(E19:E27)</f>
        <v>-624877.44</v>
      </c>
      <c r="F18" s="4">
        <f>D18+E18</f>
        <v>3413382.56</v>
      </c>
      <c r="G18" s="4">
        <f>SUM(G19:G27)</f>
        <v>3059019.51</v>
      </c>
      <c r="H18" s="4">
        <f>SUM(H19:H27)</f>
        <v>1606114.98</v>
      </c>
      <c r="I18" s="4">
        <f>F18-G18</f>
        <v>354363.0500000003</v>
      </c>
    </row>
    <row r="19" spans="2:9" ht="24">
      <c r="B19" s="18"/>
      <c r="C19" s="17" t="s">
        <v>46</v>
      </c>
      <c r="D19" s="2">
        <v>229068</v>
      </c>
      <c r="E19" s="3">
        <v>-83252.38</v>
      </c>
      <c r="F19" s="2">
        <f>+D19+E19</f>
        <v>145815.62</v>
      </c>
      <c r="G19" s="2">
        <v>148515.62</v>
      </c>
      <c r="H19" s="2">
        <v>54041.35</v>
      </c>
      <c r="I19" s="3">
        <f>+F19-G19</f>
        <v>-2700</v>
      </c>
    </row>
    <row r="20" spans="2:9" ht="13.5" customHeight="1">
      <c r="B20" s="18"/>
      <c r="C20" s="17" t="s">
        <v>47</v>
      </c>
      <c r="D20" s="2">
        <v>129081</v>
      </c>
      <c r="E20" s="2">
        <v>613596.49</v>
      </c>
      <c r="F20" s="2">
        <f aca="true" t="shared" si="2" ref="F20:F27">+D20+E20</f>
        <v>742677.49</v>
      </c>
      <c r="G20" s="2">
        <v>742224.34</v>
      </c>
      <c r="H20" s="2">
        <v>502897.63</v>
      </c>
      <c r="I20" s="2">
        <f aca="true" t="shared" si="3" ref="I20:I27">+F20-G20</f>
        <v>453.1500000000233</v>
      </c>
    </row>
    <row r="21" spans="2:9" ht="13.5" customHeight="1">
      <c r="B21" s="18"/>
      <c r="C21" s="17" t="s">
        <v>48</v>
      </c>
      <c r="D21" s="2">
        <v>0</v>
      </c>
      <c r="E21" s="2">
        <v>0</v>
      </c>
      <c r="F21" s="2">
        <f t="shared" si="2"/>
        <v>0</v>
      </c>
      <c r="G21" s="2">
        <v>0</v>
      </c>
      <c r="H21" s="2">
        <v>0</v>
      </c>
      <c r="I21" s="2">
        <f t="shared" si="3"/>
        <v>0</v>
      </c>
    </row>
    <row r="22" spans="2:9" ht="13.5" customHeight="1">
      <c r="B22" s="18"/>
      <c r="C22" s="17" t="s">
        <v>49</v>
      </c>
      <c r="D22" s="2">
        <v>317980</v>
      </c>
      <c r="E22" s="3">
        <v>-106570.09</v>
      </c>
      <c r="F22" s="2">
        <f t="shared" si="2"/>
        <v>211409.91</v>
      </c>
      <c r="G22" s="2">
        <v>77317.21</v>
      </c>
      <c r="H22" s="2">
        <v>18654.57</v>
      </c>
      <c r="I22" s="2">
        <f t="shared" si="3"/>
        <v>134092.7</v>
      </c>
    </row>
    <row r="23" spans="2:9" ht="13.5" customHeight="1">
      <c r="B23" s="18"/>
      <c r="C23" s="17" t="s">
        <v>50</v>
      </c>
      <c r="D23" s="2">
        <v>631404</v>
      </c>
      <c r="E23" s="3">
        <v>-163721.45</v>
      </c>
      <c r="F23" s="2">
        <f t="shared" si="2"/>
        <v>467682.55</v>
      </c>
      <c r="G23" s="2">
        <v>467682.55</v>
      </c>
      <c r="H23" s="2">
        <v>293150.14</v>
      </c>
      <c r="I23" s="2">
        <f t="shared" si="3"/>
        <v>0</v>
      </c>
    </row>
    <row r="24" spans="2:9" ht="13.5" customHeight="1">
      <c r="B24" s="18"/>
      <c r="C24" s="17" t="s">
        <v>51</v>
      </c>
      <c r="D24" s="2">
        <v>276675</v>
      </c>
      <c r="E24" s="3">
        <v>-183430.13</v>
      </c>
      <c r="F24" s="2">
        <f t="shared" si="2"/>
        <v>93244.87</v>
      </c>
      <c r="G24" s="2">
        <v>93244.87</v>
      </c>
      <c r="H24" s="2">
        <v>93244.87</v>
      </c>
      <c r="I24" s="2">
        <f t="shared" si="3"/>
        <v>0</v>
      </c>
    </row>
    <row r="25" spans="2:9" ht="13.5" customHeight="1">
      <c r="B25" s="18"/>
      <c r="C25" s="17" t="s">
        <v>52</v>
      </c>
      <c r="D25" s="2">
        <v>2248000</v>
      </c>
      <c r="E25" s="3">
        <v>-509483</v>
      </c>
      <c r="F25" s="2">
        <f t="shared" si="2"/>
        <v>1738517</v>
      </c>
      <c r="G25" s="2">
        <v>1515999.8</v>
      </c>
      <c r="H25" s="2">
        <v>634399.18</v>
      </c>
      <c r="I25" s="2">
        <f t="shared" si="3"/>
        <v>222517.19999999995</v>
      </c>
    </row>
    <row r="26" spans="2:9" ht="13.5" customHeight="1">
      <c r="B26" s="18"/>
      <c r="C26" s="17" t="s">
        <v>53</v>
      </c>
      <c r="D26" s="2">
        <v>0</v>
      </c>
      <c r="E26" s="2">
        <v>0</v>
      </c>
      <c r="F26" s="2">
        <f t="shared" si="2"/>
        <v>0</v>
      </c>
      <c r="G26" s="2">
        <v>0</v>
      </c>
      <c r="H26" s="2">
        <v>0</v>
      </c>
      <c r="I26" s="2">
        <f t="shared" si="3"/>
        <v>0</v>
      </c>
    </row>
    <row r="27" spans="2:9" ht="13.5" customHeight="1">
      <c r="B27" s="18"/>
      <c r="C27" s="17" t="s">
        <v>54</v>
      </c>
      <c r="D27" s="2">
        <v>206052</v>
      </c>
      <c r="E27" s="3">
        <v>-192016.88</v>
      </c>
      <c r="F27" s="2">
        <f t="shared" si="2"/>
        <v>14035.119999999995</v>
      </c>
      <c r="G27" s="2">
        <v>14035.12</v>
      </c>
      <c r="H27" s="2">
        <v>9727.24</v>
      </c>
      <c r="I27" s="2">
        <f t="shared" si="3"/>
        <v>0</v>
      </c>
    </row>
    <row r="28" spans="2:9" ht="13.5" customHeight="1">
      <c r="B28" s="30" t="s">
        <v>4</v>
      </c>
      <c r="C28" s="31"/>
      <c r="D28" s="4">
        <f>SUM(D29:D37)</f>
        <v>7141163.41</v>
      </c>
      <c r="E28" s="4">
        <f>SUM(E29:E37)</f>
        <v>924877.44</v>
      </c>
      <c r="F28" s="4">
        <f>+D28+E28</f>
        <v>8066040.85</v>
      </c>
      <c r="G28" s="4">
        <f>SUM(G29:G37)</f>
        <v>7358011.02</v>
      </c>
      <c r="H28" s="4">
        <f>SUM(H29:H37)</f>
        <v>5849005.12</v>
      </c>
      <c r="I28" s="4">
        <f>F28-G28</f>
        <v>708029.8300000001</v>
      </c>
    </row>
    <row r="29" spans="2:9" ht="13.5" customHeight="1">
      <c r="B29" s="18"/>
      <c r="C29" s="17" t="s">
        <v>55</v>
      </c>
      <c r="D29" s="2">
        <v>3357533.41</v>
      </c>
      <c r="E29" s="3">
        <v>1163369.64</v>
      </c>
      <c r="F29" s="2">
        <f>+D29+E29</f>
        <v>4520903.05</v>
      </c>
      <c r="G29" s="2">
        <v>4130555.98</v>
      </c>
      <c r="H29" s="2">
        <v>3413431.61</v>
      </c>
      <c r="I29" s="2">
        <f>+F29-G29</f>
        <v>390347.06999999983</v>
      </c>
    </row>
    <row r="30" spans="2:9" ht="13.5" customHeight="1">
      <c r="B30" s="18"/>
      <c r="C30" s="17" t="s">
        <v>56</v>
      </c>
      <c r="D30" s="2">
        <v>0</v>
      </c>
      <c r="E30" s="3">
        <v>87415.31</v>
      </c>
      <c r="F30" s="2">
        <f aca="true" t="shared" si="4" ref="F30:F37">+D30+E30</f>
        <v>87415.31</v>
      </c>
      <c r="G30" s="2">
        <v>87415.31</v>
      </c>
      <c r="H30" s="2">
        <v>75235.31</v>
      </c>
      <c r="I30" s="2">
        <f aca="true" t="shared" si="5" ref="I30:I37">+F30-G30</f>
        <v>0</v>
      </c>
    </row>
    <row r="31" spans="2:9" ht="13.5" customHeight="1">
      <c r="B31" s="18"/>
      <c r="C31" s="17" t="s">
        <v>57</v>
      </c>
      <c r="D31" s="2">
        <v>285030</v>
      </c>
      <c r="E31" s="3">
        <v>24102.71</v>
      </c>
      <c r="F31" s="2">
        <f t="shared" si="4"/>
        <v>309132.71</v>
      </c>
      <c r="G31" s="2">
        <v>309000.43</v>
      </c>
      <c r="H31" s="2">
        <v>308419.62</v>
      </c>
      <c r="I31" s="2">
        <f t="shared" si="5"/>
        <v>132.28000000002794</v>
      </c>
    </row>
    <row r="32" spans="2:9" ht="13.5" customHeight="1">
      <c r="B32" s="18"/>
      <c r="C32" s="17" t="s">
        <v>58</v>
      </c>
      <c r="D32" s="2">
        <v>96987</v>
      </c>
      <c r="E32" s="3">
        <v>-29199.19</v>
      </c>
      <c r="F32" s="2">
        <f t="shared" si="4"/>
        <v>67787.81</v>
      </c>
      <c r="G32" s="2">
        <v>39024.59</v>
      </c>
      <c r="H32" s="2">
        <v>35805.01</v>
      </c>
      <c r="I32" s="2">
        <f t="shared" si="5"/>
        <v>28763.22</v>
      </c>
    </row>
    <row r="33" spans="2:9" ht="13.5" customHeight="1">
      <c r="B33" s="18"/>
      <c r="C33" s="17" t="s">
        <v>59</v>
      </c>
      <c r="D33" s="2">
        <v>102459</v>
      </c>
      <c r="E33" s="2">
        <v>12547.8</v>
      </c>
      <c r="F33" s="2">
        <f t="shared" si="4"/>
        <v>115006.8</v>
      </c>
      <c r="G33" s="2">
        <v>115006.8</v>
      </c>
      <c r="H33" s="2">
        <v>53702.78</v>
      </c>
      <c r="I33" s="2">
        <f t="shared" si="5"/>
        <v>0</v>
      </c>
    </row>
    <row r="34" spans="2:9" ht="13.5" customHeight="1">
      <c r="B34" s="18"/>
      <c r="C34" s="17" t="s">
        <v>60</v>
      </c>
      <c r="D34" s="2">
        <v>0</v>
      </c>
      <c r="E34" s="2">
        <v>36796.64</v>
      </c>
      <c r="F34" s="2">
        <f t="shared" si="4"/>
        <v>36796.64</v>
      </c>
      <c r="G34" s="2">
        <v>36796.64</v>
      </c>
      <c r="H34" s="2">
        <v>0</v>
      </c>
      <c r="I34" s="2">
        <f t="shared" si="5"/>
        <v>0</v>
      </c>
    </row>
    <row r="35" spans="2:9" ht="13.5" customHeight="1">
      <c r="B35" s="18"/>
      <c r="C35" s="17" t="s">
        <v>61</v>
      </c>
      <c r="D35" s="2">
        <v>2774999</v>
      </c>
      <c r="E35" s="24">
        <v>-717492.25</v>
      </c>
      <c r="F35" s="2">
        <f t="shared" si="4"/>
        <v>2057506.75</v>
      </c>
      <c r="G35" s="2">
        <v>1836438.75</v>
      </c>
      <c r="H35" s="2">
        <v>1294969.05</v>
      </c>
      <c r="I35" s="2">
        <f t="shared" si="5"/>
        <v>221068</v>
      </c>
    </row>
    <row r="36" spans="2:9" ht="13.5" customHeight="1">
      <c r="B36" s="18"/>
      <c r="C36" s="17" t="s">
        <v>62</v>
      </c>
      <c r="D36" s="2">
        <v>0</v>
      </c>
      <c r="E36" s="2">
        <v>1651</v>
      </c>
      <c r="F36" s="2">
        <f t="shared" si="4"/>
        <v>1651</v>
      </c>
      <c r="G36" s="2">
        <v>1651</v>
      </c>
      <c r="H36" s="2">
        <v>1651</v>
      </c>
      <c r="I36" s="2">
        <f t="shared" si="5"/>
        <v>0</v>
      </c>
    </row>
    <row r="37" spans="2:9" ht="15">
      <c r="B37" s="18"/>
      <c r="C37" s="17" t="s">
        <v>63</v>
      </c>
      <c r="D37" s="2">
        <v>524155</v>
      </c>
      <c r="E37" s="2">
        <v>345685.78</v>
      </c>
      <c r="F37" s="2">
        <f t="shared" si="4"/>
        <v>869840.78</v>
      </c>
      <c r="G37" s="2">
        <v>802121.52</v>
      </c>
      <c r="H37" s="2">
        <v>665790.74</v>
      </c>
      <c r="I37" s="2">
        <f t="shared" si="5"/>
        <v>67719.26000000001</v>
      </c>
    </row>
    <row r="38" spans="2:9" ht="15">
      <c r="B38" s="19"/>
      <c r="C38" s="20" t="s">
        <v>64</v>
      </c>
      <c r="D38" s="21">
        <f aca="true" t="shared" si="6" ref="D38:I38">+D28+D18+D10</f>
        <v>23217424.41</v>
      </c>
      <c r="E38" s="21">
        <f t="shared" si="6"/>
        <v>357230.01</v>
      </c>
      <c r="F38" s="21">
        <f t="shared" si="6"/>
        <v>23574654.42</v>
      </c>
      <c r="G38" s="21">
        <f t="shared" si="6"/>
        <v>22479204.27</v>
      </c>
      <c r="H38" s="21">
        <f t="shared" si="6"/>
        <v>18515594.53</v>
      </c>
      <c r="I38" s="21">
        <f t="shared" si="6"/>
        <v>1095450.15</v>
      </c>
    </row>
  </sheetData>
  <sheetProtection/>
  <mergeCells count="11">
    <mergeCell ref="I7:I8"/>
    <mergeCell ref="B10:C10"/>
    <mergeCell ref="B18:C18"/>
    <mergeCell ref="B28:C28"/>
    <mergeCell ref="B1:I1"/>
    <mergeCell ref="B2:I2"/>
    <mergeCell ref="B3:I3"/>
    <mergeCell ref="B4:I4"/>
    <mergeCell ref="B5:I5"/>
    <mergeCell ref="B7:C9"/>
    <mergeCell ref="D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D4">
      <selection activeCell="I10" sqref="I10"/>
    </sheetView>
  </sheetViews>
  <sheetFormatPr defaultColWidth="11.421875" defaultRowHeight="15"/>
  <cols>
    <col min="1" max="1" width="2.421875" style="6" customWidth="1"/>
    <col min="2" max="2" width="4.57421875" style="1" customWidth="1"/>
    <col min="3" max="3" width="57.28125" style="1" customWidth="1"/>
    <col min="4" max="9" width="12.7109375" style="1" customWidth="1"/>
  </cols>
  <sheetData>
    <row r="1" spans="2:9" s="6" customFormat="1" ht="18" customHeight="1">
      <c r="B1" s="25" t="s">
        <v>90</v>
      </c>
      <c r="C1" s="25"/>
      <c r="D1" s="25"/>
      <c r="E1" s="25"/>
      <c r="F1" s="25"/>
      <c r="G1" s="25"/>
      <c r="H1" s="25"/>
      <c r="I1" s="25"/>
    </row>
    <row r="2" spans="2:9" s="6" customFormat="1" ht="18" customHeight="1">
      <c r="B2" s="25" t="s">
        <v>23</v>
      </c>
      <c r="C2" s="25"/>
      <c r="D2" s="25"/>
      <c r="E2" s="25"/>
      <c r="F2" s="25"/>
      <c r="G2" s="25"/>
      <c r="H2" s="25"/>
      <c r="I2" s="25"/>
    </row>
    <row r="3" spans="2:9" s="6" customFormat="1" ht="18" customHeight="1">
      <c r="B3" s="25" t="s">
        <v>26</v>
      </c>
      <c r="C3" s="25"/>
      <c r="D3" s="25"/>
      <c r="E3" s="25"/>
      <c r="F3" s="25"/>
      <c r="G3" s="25"/>
      <c r="H3" s="25"/>
      <c r="I3" s="25"/>
    </row>
    <row r="4" spans="2:9" s="6" customFormat="1" ht="18" customHeight="1">
      <c r="B4" s="25" t="s">
        <v>37</v>
      </c>
      <c r="C4" s="25"/>
      <c r="D4" s="25"/>
      <c r="E4" s="25"/>
      <c r="F4" s="25"/>
      <c r="G4" s="25"/>
      <c r="H4" s="25"/>
      <c r="I4" s="25"/>
    </row>
    <row r="5" spans="2:9" s="6" customFormat="1" ht="15">
      <c r="B5" s="25" t="s">
        <v>91</v>
      </c>
      <c r="C5" s="25"/>
      <c r="D5" s="25"/>
      <c r="E5" s="25"/>
      <c r="F5" s="25"/>
      <c r="G5" s="25"/>
      <c r="H5" s="25"/>
      <c r="I5" s="25"/>
    </row>
    <row r="6" spans="2:9" s="6" customFormat="1" ht="6.75" customHeight="1">
      <c r="B6" s="12"/>
      <c r="C6" s="12"/>
      <c r="D6" s="12"/>
      <c r="E6" s="12"/>
      <c r="F6" s="12"/>
      <c r="G6" s="12"/>
      <c r="H6" s="12"/>
      <c r="I6" s="12"/>
    </row>
    <row r="7" spans="2:9" s="6" customFormat="1" ht="15">
      <c r="B7" s="33" t="s">
        <v>2</v>
      </c>
      <c r="C7" s="34"/>
      <c r="D7" s="37" t="s">
        <v>27</v>
      </c>
      <c r="E7" s="38"/>
      <c r="F7" s="38"/>
      <c r="G7" s="38"/>
      <c r="H7" s="39"/>
      <c r="I7" s="40" t="s">
        <v>28</v>
      </c>
    </row>
    <row r="8" spans="2:9" s="6" customFormat="1" ht="38.25" customHeight="1">
      <c r="B8" s="33"/>
      <c r="C8" s="34"/>
      <c r="D8" s="7" t="s">
        <v>29</v>
      </c>
      <c r="E8" s="7" t="s">
        <v>30</v>
      </c>
      <c r="F8" s="7" t="s">
        <v>24</v>
      </c>
      <c r="G8" s="7" t="s">
        <v>25</v>
      </c>
      <c r="H8" s="7" t="s">
        <v>31</v>
      </c>
      <c r="I8" s="28"/>
    </row>
    <row r="9" spans="2:9" s="6" customFormat="1" ht="15" customHeight="1">
      <c r="B9" s="35"/>
      <c r="C9" s="36"/>
      <c r="D9" s="7">
        <v>1</v>
      </c>
      <c r="E9" s="7">
        <v>2</v>
      </c>
      <c r="F9" s="7" t="s">
        <v>32</v>
      </c>
      <c r="G9" s="7">
        <v>4</v>
      </c>
      <c r="H9" s="7">
        <v>5</v>
      </c>
      <c r="I9" s="7" t="s">
        <v>33</v>
      </c>
    </row>
    <row r="10" spans="2:9" s="6" customFormat="1" ht="15" customHeight="1">
      <c r="B10" s="32" t="s">
        <v>22</v>
      </c>
      <c r="C10" s="32"/>
      <c r="D10" s="15">
        <f>SUM(D11:D19)</f>
        <v>9479161.57</v>
      </c>
      <c r="E10" s="15">
        <f>SUM(E11:E19)</f>
        <v>1061536.92</v>
      </c>
      <c r="F10" s="15">
        <f>+D10+E10</f>
        <v>10540698.49</v>
      </c>
      <c r="G10" s="15">
        <f>SUM(G11:G19)</f>
        <v>8929406.02</v>
      </c>
      <c r="H10" s="15">
        <f>SUM(H11:H19)</f>
        <v>5449289.02</v>
      </c>
      <c r="I10" s="15">
        <f>F10-G10</f>
        <v>1611292.4700000007</v>
      </c>
    </row>
    <row r="11" spans="2:9" s="6" customFormat="1" ht="15" customHeight="1">
      <c r="B11" s="18"/>
      <c r="C11" s="17" t="s">
        <v>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2:9" s="6" customFormat="1" ht="15" customHeight="1">
      <c r="B12" s="18"/>
      <c r="C12" s="17" t="s">
        <v>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2:9" s="6" customFormat="1" ht="15" customHeight="1">
      <c r="B13" s="18"/>
      <c r="C13" s="17" t="s">
        <v>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2:9" s="6" customFormat="1" ht="15" customHeight="1">
      <c r="B14" s="18"/>
      <c r="C14" s="17" t="s">
        <v>8</v>
      </c>
      <c r="D14" s="2">
        <v>9479161.57</v>
      </c>
      <c r="E14" s="2">
        <v>1061536.92</v>
      </c>
      <c r="F14" s="2">
        <f>+D14+E14</f>
        <v>10540698.49</v>
      </c>
      <c r="G14" s="2">
        <v>8929406.02</v>
      </c>
      <c r="H14" s="2">
        <v>5449289.02</v>
      </c>
      <c r="I14" s="2">
        <f>+F14-G14</f>
        <v>1611292.4700000007</v>
      </c>
    </row>
    <row r="15" spans="2:9" s="6" customFormat="1" ht="15" customHeight="1">
      <c r="B15" s="18"/>
      <c r="C15" s="17" t="s">
        <v>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2:9" s="6" customFormat="1" ht="15" customHeight="1">
      <c r="B16" s="18"/>
      <c r="C16" s="17" t="s">
        <v>65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2:9" s="6" customFormat="1" ht="15" customHeight="1">
      <c r="B17" s="18"/>
      <c r="C17" s="17" t="s">
        <v>11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2:9" s="6" customFormat="1" ht="15" customHeight="1">
      <c r="B18" s="18"/>
      <c r="C18" s="17" t="s">
        <v>12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2:9" s="6" customFormat="1" ht="15" customHeight="1">
      <c r="B19" s="18"/>
      <c r="C19" s="17" t="s">
        <v>13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2:9" s="6" customFormat="1" ht="15" customHeight="1">
      <c r="B20" s="30" t="s">
        <v>34</v>
      </c>
      <c r="C20" s="31"/>
      <c r="D20" s="4">
        <f>SUM(D21:D29)</f>
        <v>0</v>
      </c>
      <c r="E20" s="4">
        <f>SUM(E21:E29)</f>
        <v>0</v>
      </c>
      <c r="F20" s="4">
        <f aca="true" t="shared" si="0" ref="F20:F30">D20+E20</f>
        <v>0</v>
      </c>
      <c r="G20" s="4">
        <f>SUM(G21:G29)</f>
        <v>0</v>
      </c>
      <c r="H20" s="4">
        <f>SUM(H21:H29)</f>
        <v>0</v>
      </c>
      <c r="I20" s="4">
        <f aca="true" t="shared" si="1" ref="I20:I33">F20-G20</f>
        <v>0</v>
      </c>
    </row>
    <row r="21" spans="2:9" s="6" customFormat="1" ht="15" customHeight="1">
      <c r="B21" s="18"/>
      <c r="C21" s="17" t="s">
        <v>66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2">
        <f t="shared" si="1"/>
        <v>0</v>
      </c>
    </row>
    <row r="22" spans="2:9" s="6" customFormat="1" ht="15" customHeight="1">
      <c r="B22" s="18"/>
      <c r="C22" s="17" t="s">
        <v>67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2">
        <f t="shared" si="1"/>
        <v>0</v>
      </c>
    </row>
    <row r="23" spans="2:9" s="6" customFormat="1" ht="15" customHeight="1">
      <c r="B23" s="18"/>
      <c r="C23" s="17" t="s">
        <v>68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2">
        <f t="shared" si="1"/>
        <v>0</v>
      </c>
    </row>
    <row r="24" spans="2:9" s="6" customFormat="1" ht="15" customHeight="1">
      <c r="B24" s="18"/>
      <c r="C24" s="17" t="s">
        <v>69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2">
        <f t="shared" si="1"/>
        <v>0</v>
      </c>
    </row>
    <row r="25" spans="2:9" s="6" customFormat="1" ht="15" customHeight="1">
      <c r="B25" s="18"/>
      <c r="C25" s="17" t="s">
        <v>70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2">
        <f t="shared" si="1"/>
        <v>0</v>
      </c>
    </row>
    <row r="26" spans="2:9" s="6" customFormat="1" ht="15" customHeight="1">
      <c r="B26" s="18"/>
      <c r="C26" s="17" t="s">
        <v>71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2">
        <f t="shared" si="1"/>
        <v>0</v>
      </c>
    </row>
    <row r="27" spans="2:9" s="6" customFormat="1" ht="15" customHeight="1">
      <c r="B27" s="18"/>
      <c r="C27" s="17" t="s">
        <v>72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2">
        <f t="shared" si="1"/>
        <v>0</v>
      </c>
    </row>
    <row r="28" spans="2:9" s="6" customFormat="1" ht="15" customHeight="1">
      <c r="B28" s="18"/>
      <c r="C28" s="17" t="s">
        <v>73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2">
        <f t="shared" si="1"/>
        <v>0</v>
      </c>
    </row>
    <row r="29" spans="2:9" s="6" customFormat="1" ht="15" customHeight="1">
      <c r="B29" s="18"/>
      <c r="C29" s="17" t="s">
        <v>0</v>
      </c>
      <c r="D29" s="2">
        <v>0</v>
      </c>
      <c r="E29" s="2">
        <v>0</v>
      </c>
      <c r="F29" s="2">
        <f t="shared" si="0"/>
        <v>0</v>
      </c>
      <c r="G29" s="2">
        <v>0</v>
      </c>
      <c r="H29" s="2">
        <v>0</v>
      </c>
      <c r="I29" s="2">
        <f t="shared" si="1"/>
        <v>0</v>
      </c>
    </row>
    <row r="30" spans="2:9" s="6" customFormat="1" ht="15" customHeight="1">
      <c r="B30" s="30" t="s">
        <v>21</v>
      </c>
      <c r="C30" s="31"/>
      <c r="D30" s="4">
        <f>SUM(D31:D33)</f>
        <v>5000000</v>
      </c>
      <c r="E30" s="4">
        <f>SUM(E31:E33)</f>
        <v>0</v>
      </c>
      <c r="F30" s="4">
        <f t="shared" si="0"/>
        <v>5000000</v>
      </c>
      <c r="G30" s="4">
        <f>SUM(G31:G33)</f>
        <v>0</v>
      </c>
      <c r="H30" s="4">
        <f>SUM(H31:H33)</f>
        <v>0</v>
      </c>
      <c r="I30" s="4">
        <f t="shared" si="1"/>
        <v>5000000</v>
      </c>
    </row>
    <row r="31" spans="2:9" s="6" customFormat="1" ht="15" customHeight="1">
      <c r="B31" s="18"/>
      <c r="C31" s="17" t="s">
        <v>74</v>
      </c>
      <c r="D31" s="2">
        <v>5000000</v>
      </c>
      <c r="E31" s="2">
        <v>0</v>
      </c>
      <c r="F31" s="2">
        <f>+D31+E31</f>
        <v>5000000</v>
      </c>
      <c r="G31" s="2">
        <v>0</v>
      </c>
      <c r="H31" s="2">
        <v>0</v>
      </c>
      <c r="I31" s="2">
        <f>+F31-G31</f>
        <v>5000000</v>
      </c>
    </row>
    <row r="32" spans="2:9" s="6" customFormat="1" ht="15" customHeight="1">
      <c r="B32" s="18"/>
      <c r="C32" s="17" t="s">
        <v>75</v>
      </c>
      <c r="D32" s="2">
        <v>0</v>
      </c>
      <c r="E32" s="2">
        <v>0</v>
      </c>
      <c r="F32" s="2">
        <f>+D32+E32</f>
        <v>0</v>
      </c>
      <c r="G32" s="2">
        <v>0</v>
      </c>
      <c r="H32" s="2">
        <v>0</v>
      </c>
      <c r="I32" s="2">
        <f t="shared" si="1"/>
        <v>0</v>
      </c>
    </row>
    <row r="33" spans="2:9" s="6" customFormat="1" ht="15.75" customHeight="1">
      <c r="B33" s="18"/>
      <c r="C33" s="17" t="s">
        <v>76</v>
      </c>
      <c r="D33" s="2">
        <v>0</v>
      </c>
      <c r="E33" s="2">
        <v>0</v>
      </c>
      <c r="F33" s="2">
        <f>+D33+E33</f>
        <v>0</v>
      </c>
      <c r="G33" s="2">
        <v>0</v>
      </c>
      <c r="H33" s="2">
        <v>0</v>
      </c>
      <c r="I33" s="2">
        <f t="shared" si="1"/>
        <v>0</v>
      </c>
    </row>
    <row r="34" spans="1:9" s="9" customFormat="1" ht="15">
      <c r="A34" s="8"/>
      <c r="B34" s="18"/>
      <c r="C34" s="17"/>
      <c r="D34" s="2"/>
      <c r="E34" s="2"/>
      <c r="F34" s="2"/>
      <c r="G34" s="2"/>
      <c r="H34" s="2"/>
      <c r="I34" s="2"/>
    </row>
    <row r="35" spans="2:9" ht="15">
      <c r="B35" s="19"/>
      <c r="C35" s="20" t="s">
        <v>77</v>
      </c>
      <c r="D35" s="21">
        <f aca="true" t="shared" si="2" ref="D35:I35">+D10+D20+D30</f>
        <v>14479161.57</v>
      </c>
      <c r="E35" s="21">
        <f t="shared" si="2"/>
        <v>1061536.92</v>
      </c>
      <c r="F35" s="21">
        <f t="shared" si="2"/>
        <v>15540698.49</v>
      </c>
      <c r="G35" s="21">
        <f t="shared" si="2"/>
        <v>8929406.02</v>
      </c>
      <c r="H35" s="21">
        <f t="shared" si="2"/>
        <v>5449289.02</v>
      </c>
      <c r="I35" s="21">
        <f t="shared" si="2"/>
        <v>6611292.470000001</v>
      </c>
    </row>
  </sheetData>
  <sheetProtection/>
  <mergeCells count="11">
    <mergeCell ref="I7:I8"/>
    <mergeCell ref="B10:C10"/>
    <mergeCell ref="B20:C20"/>
    <mergeCell ref="B30:C30"/>
    <mergeCell ref="B1:I1"/>
    <mergeCell ref="B2:I2"/>
    <mergeCell ref="B3:I3"/>
    <mergeCell ref="B4:I4"/>
    <mergeCell ref="B5:I5"/>
    <mergeCell ref="B7:C9"/>
    <mergeCell ref="D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31">
      <selection activeCell="A34" sqref="A34"/>
    </sheetView>
  </sheetViews>
  <sheetFormatPr defaultColWidth="11.421875" defaultRowHeight="15"/>
  <cols>
    <col min="1" max="1" width="2.421875" style="6" customWidth="1"/>
    <col min="2" max="2" width="4.57421875" style="1" customWidth="1"/>
    <col min="3" max="3" width="57.28125" style="1" customWidth="1"/>
    <col min="4" max="4" width="12.7109375" style="1" customWidth="1"/>
    <col min="5" max="5" width="16.140625" style="1" customWidth="1"/>
    <col min="6" max="9" width="12.7109375" style="1" customWidth="1"/>
  </cols>
  <sheetData>
    <row r="1" spans="2:9" ht="18" customHeight="1">
      <c r="B1" s="25" t="s">
        <v>90</v>
      </c>
      <c r="C1" s="25"/>
      <c r="D1" s="25"/>
      <c r="E1" s="25"/>
      <c r="F1" s="25"/>
      <c r="G1" s="25"/>
      <c r="H1" s="25"/>
      <c r="I1" s="25"/>
    </row>
    <row r="2" spans="2:9" ht="18" customHeight="1">
      <c r="B2" s="11"/>
      <c r="C2" s="11"/>
      <c r="D2" s="11" t="s">
        <v>78</v>
      </c>
      <c r="E2" s="11"/>
      <c r="F2" s="11"/>
      <c r="G2" s="11"/>
      <c r="H2" s="11"/>
      <c r="I2" s="11"/>
    </row>
    <row r="3" spans="2:9" ht="18" customHeight="1">
      <c r="B3" s="25" t="s">
        <v>26</v>
      </c>
      <c r="C3" s="25"/>
      <c r="D3" s="25"/>
      <c r="E3" s="25"/>
      <c r="F3" s="25"/>
      <c r="G3" s="25"/>
      <c r="H3" s="25"/>
      <c r="I3" s="25"/>
    </row>
    <row r="4" spans="2:9" ht="18" customHeight="1">
      <c r="B4" s="25" t="s">
        <v>37</v>
      </c>
      <c r="C4" s="25"/>
      <c r="D4" s="25"/>
      <c r="E4" s="25"/>
      <c r="F4" s="25"/>
      <c r="G4" s="25"/>
      <c r="H4" s="25"/>
      <c r="I4" s="25"/>
    </row>
    <row r="5" spans="2:9" s="6" customFormat="1" ht="15">
      <c r="B5" s="25" t="s">
        <v>91</v>
      </c>
      <c r="C5" s="25"/>
      <c r="D5" s="25"/>
      <c r="E5" s="25"/>
      <c r="F5" s="25"/>
      <c r="G5" s="25"/>
      <c r="H5" s="25"/>
      <c r="I5" s="25"/>
    </row>
    <row r="6" spans="2:9" ht="7.5" customHeight="1">
      <c r="B6" s="13"/>
      <c r="C6" s="13"/>
      <c r="D6" s="13"/>
      <c r="E6" s="13"/>
      <c r="F6" s="13"/>
      <c r="G6" s="13"/>
      <c r="H6" s="13"/>
      <c r="I6" s="13"/>
    </row>
    <row r="7" spans="2:9" ht="15">
      <c r="B7" s="33" t="s">
        <v>2</v>
      </c>
      <c r="C7" s="34"/>
      <c r="D7" s="37" t="s">
        <v>27</v>
      </c>
      <c r="E7" s="38"/>
      <c r="F7" s="38"/>
      <c r="G7" s="38"/>
      <c r="H7" s="39"/>
      <c r="I7" s="40" t="s">
        <v>28</v>
      </c>
    </row>
    <row r="8" spans="2:9" ht="36.75" customHeight="1">
      <c r="B8" s="33"/>
      <c r="C8" s="34"/>
      <c r="D8" s="7" t="s">
        <v>29</v>
      </c>
      <c r="E8" s="7" t="s">
        <v>30</v>
      </c>
      <c r="F8" s="7" t="s">
        <v>24</v>
      </c>
      <c r="G8" s="7" t="s">
        <v>25</v>
      </c>
      <c r="H8" s="7" t="s">
        <v>31</v>
      </c>
      <c r="I8" s="28"/>
    </row>
    <row r="9" spans="2:16" s="6" customFormat="1" ht="15" customHeight="1">
      <c r="B9" s="35"/>
      <c r="C9" s="36"/>
      <c r="D9" s="7">
        <v>1</v>
      </c>
      <c r="E9" s="7">
        <v>2</v>
      </c>
      <c r="F9" s="7" t="s">
        <v>32</v>
      </c>
      <c r="G9" s="7">
        <v>4</v>
      </c>
      <c r="H9" s="7">
        <v>5</v>
      </c>
      <c r="I9" s="7" t="s">
        <v>33</v>
      </c>
      <c r="J9" s="22"/>
      <c r="K9" s="22"/>
      <c r="L9" s="22"/>
      <c r="M9" s="22"/>
      <c r="N9" s="22"/>
      <c r="O9" s="22"/>
      <c r="P9" s="22"/>
    </row>
    <row r="10" spans="2:9" s="6" customFormat="1" ht="15" customHeight="1">
      <c r="B10" s="41" t="s">
        <v>35</v>
      </c>
      <c r="C10" s="41"/>
      <c r="D10" s="23">
        <f>SUM(D11:D17)</f>
        <v>0</v>
      </c>
      <c r="E10" s="23">
        <f>SUM(E11:E17)</f>
        <v>0</v>
      </c>
      <c r="F10" s="23">
        <f>D10+E10</f>
        <v>0</v>
      </c>
      <c r="G10" s="23">
        <f>SUM(G11:G17)</f>
        <v>0</v>
      </c>
      <c r="H10" s="23">
        <f>SUM(H11:H17)</f>
        <v>0</v>
      </c>
      <c r="I10" s="23">
        <f>F10-G10</f>
        <v>0</v>
      </c>
    </row>
    <row r="11" spans="2:9" s="6" customFormat="1" ht="15" customHeight="1">
      <c r="B11" s="18"/>
      <c r="C11" s="17" t="s">
        <v>79</v>
      </c>
      <c r="D11" s="2">
        <v>0</v>
      </c>
      <c r="E11" s="2">
        <v>0</v>
      </c>
      <c r="F11" s="2">
        <f aca="true" t="shared" si="0" ref="F11:F29">D11+E11</f>
        <v>0</v>
      </c>
      <c r="G11" s="2">
        <v>0</v>
      </c>
      <c r="H11" s="2">
        <v>0</v>
      </c>
      <c r="I11" s="2">
        <f aca="true" t="shared" si="1" ref="I11:I29">F11-G11</f>
        <v>0</v>
      </c>
    </row>
    <row r="12" spans="2:9" s="6" customFormat="1" ht="15" customHeight="1">
      <c r="B12" s="18"/>
      <c r="C12" s="17" t="s">
        <v>80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</row>
    <row r="13" spans="2:9" s="6" customFormat="1" ht="15" customHeight="1">
      <c r="B13" s="18"/>
      <c r="C13" s="17" t="s">
        <v>81</v>
      </c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2">
        <f t="shared" si="1"/>
        <v>0</v>
      </c>
    </row>
    <row r="14" spans="2:9" s="6" customFormat="1" ht="15" customHeight="1">
      <c r="B14" s="18"/>
      <c r="C14" s="17" t="s">
        <v>82</v>
      </c>
      <c r="D14" s="2">
        <v>0</v>
      </c>
      <c r="E14" s="2">
        <v>0</v>
      </c>
      <c r="F14" s="2">
        <f t="shared" si="0"/>
        <v>0</v>
      </c>
      <c r="G14" s="2">
        <v>0</v>
      </c>
      <c r="H14" s="2">
        <v>0</v>
      </c>
      <c r="I14" s="2">
        <f t="shared" si="1"/>
        <v>0</v>
      </c>
    </row>
    <row r="15" spans="2:9" s="6" customFormat="1" ht="15" customHeight="1">
      <c r="B15" s="18"/>
      <c r="C15" s="17" t="s">
        <v>83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</row>
    <row r="16" spans="2:9" s="6" customFormat="1" ht="15" customHeight="1">
      <c r="B16" s="18"/>
      <c r="C16" s="17" t="s">
        <v>84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</row>
    <row r="17" spans="2:15" s="6" customFormat="1" ht="15" customHeight="1">
      <c r="B17" s="18"/>
      <c r="C17" s="17" t="s">
        <v>85</v>
      </c>
      <c r="D17" s="2">
        <v>0</v>
      </c>
      <c r="E17" s="2">
        <v>0</v>
      </c>
      <c r="F17" s="2">
        <f t="shared" si="0"/>
        <v>0</v>
      </c>
      <c r="G17" s="2">
        <v>0</v>
      </c>
      <c r="H17" s="2">
        <v>0</v>
      </c>
      <c r="I17" s="2">
        <f t="shared" si="1"/>
        <v>0</v>
      </c>
      <c r="J17" s="22"/>
      <c r="K17" s="22"/>
      <c r="L17" s="22"/>
      <c r="M17" s="22"/>
      <c r="N17" s="22"/>
      <c r="O17" s="22"/>
    </row>
    <row r="18" spans="2:9" s="6" customFormat="1" ht="15" customHeight="1">
      <c r="B18" s="30" t="s">
        <v>10</v>
      </c>
      <c r="C18" s="31"/>
      <c r="D18" s="4">
        <f>SUM(D19:D21)</f>
        <v>0</v>
      </c>
      <c r="E18" s="4">
        <f>SUM(E19:E21)</f>
        <v>0</v>
      </c>
      <c r="F18" s="4">
        <f t="shared" si="0"/>
        <v>0</v>
      </c>
      <c r="G18" s="4">
        <f>SUM(G19:G21)</f>
        <v>0</v>
      </c>
      <c r="H18" s="4">
        <f>SUM(H19:H21)</f>
        <v>0</v>
      </c>
      <c r="I18" s="4">
        <f t="shared" si="1"/>
        <v>0</v>
      </c>
    </row>
    <row r="19" spans="2:9" s="6" customFormat="1" ht="15" customHeight="1">
      <c r="B19" s="18"/>
      <c r="C19" s="17" t="s">
        <v>14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2">
        <f t="shared" si="1"/>
        <v>0</v>
      </c>
    </row>
    <row r="20" spans="2:9" s="6" customFormat="1" ht="15" customHeight="1">
      <c r="B20" s="18"/>
      <c r="C20" s="17" t="s">
        <v>1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2">
        <f t="shared" si="1"/>
        <v>0</v>
      </c>
    </row>
    <row r="21" spans="2:15" s="6" customFormat="1" ht="15" customHeight="1">
      <c r="B21" s="18"/>
      <c r="C21" s="17" t="s">
        <v>15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2">
        <f t="shared" si="1"/>
        <v>0</v>
      </c>
      <c r="J21" s="22"/>
      <c r="K21" s="22"/>
      <c r="L21" s="22"/>
      <c r="M21" s="22"/>
      <c r="N21" s="22"/>
      <c r="O21" s="22"/>
    </row>
    <row r="22" spans="2:9" s="6" customFormat="1" ht="15" customHeight="1">
      <c r="B22" s="30" t="s">
        <v>36</v>
      </c>
      <c r="C22" s="31"/>
      <c r="D22" s="4">
        <f>SUM(D23:D29)</f>
        <v>0</v>
      </c>
      <c r="E22" s="4">
        <f>SUM(E23:E29)</f>
        <v>0</v>
      </c>
      <c r="F22" s="4">
        <f t="shared" si="0"/>
        <v>0</v>
      </c>
      <c r="G22" s="4">
        <f>SUM(G23:G29)</f>
        <v>0</v>
      </c>
      <c r="H22" s="4">
        <f>SUM(H23:H29)</f>
        <v>0</v>
      </c>
      <c r="I22" s="4">
        <f t="shared" si="1"/>
        <v>0</v>
      </c>
    </row>
    <row r="23" spans="2:9" s="6" customFormat="1" ht="15" customHeight="1">
      <c r="B23" s="18"/>
      <c r="C23" s="17" t="s">
        <v>86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2">
        <f t="shared" si="1"/>
        <v>0</v>
      </c>
    </row>
    <row r="24" spans="2:9" s="6" customFormat="1" ht="15" customHeight="1">
      <c r="B24" s="18"/>
      <c r="C24" s="17" t="s">
        <v>16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2">
        <f t="shared" si="1"/>
        <v>0</v>
      </c>
    </row>
    <row r="25" spans="2:9" s="6" customFormat="1" ht="15" customHeight="1">
      <c r="B25" s="18"/>
      <c r="C25" s="17" t="s">
        <v>17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2">
        <f t="shared" si="1"/>
        <v>0</v>
      </c>
    </row>
    <row r="26" spans="2:9" ht="15" customHeight="1">
      <c r="B26" s="18"/>
      <c r="C26" s="17" t="s">
        <v>18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2">
        <f t="shared" si="1"/>
        <v>0</v>
      </c>
    </row>
    <row r="27" spans="2:9" ht="15" customHeight="1">
      <c r="B27" s="18"/>
      <c r="C27" s="17" t="s">
        <v>19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2">
        <f t="shared" si="1"/>
        <v>0</v>
      </c>
    </row>
    <row r="28" spans="2:9" ht="15" customHeight="1">
      <c r="B28" s="18"/>
      <c r="C28" s="17" t="s">
        <v>20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2">
        <f t="shared" si="1"/>
        <v>0</v>
      </c>
    </row>
    <row r="29" spans="2:9" ht="15" customHeight="1">
      <c r="B29" s="18"/>
      <c r="C29" s="17" t="s">
        <v>87</v>
      </c>
      <c r="D29" s="2">
        <v>0</v>
      </c>
      <c r="E29" s="2">
        <v>0</v>
      </c>
      <c r="F29" s="2">
        <f t="shared" si="0"/>
        <v>0</v>
      </c>
      <c r="G29" s="2">
        <v>0</v>
      </c>
      <c r="H29" s="2">
        <v>0</v>
      </c>
      <c r="I29" s="2">
        <f t="shared" si="1"/>
        <v>0</v>
      </c>
    </row>
    <row r="30" spans="2:9" ht="15" customHeight="1">
      <c r="B30" s="18"/>
      <c r="C30" s="17"/>
      <c r="D30" s="2"/>
      <c r="E30" s="2"/>
      <c r="F30" s="2"/>
      <c r="G30" s="2"/>
      <c r="H30" s="2"/>
      <c r="I30" s="2"/>
    </row>
    <row r="31" spans="2:9" ht="15" customHeight="1">
      <c r="B31" s="18"/>
      <c r="C31" s="17"/>
      <c r="D31" s="2"/>
      <c r="E31" s="2"/>
      <c r="F31" s="2"/>
      <c r="G31" s="2"/>
      <c r="H31" s="2"/>
      <c r="I31" s="2"/>
    </row>
    <row r="32" spans="1:9" s="9" customFormat="1" ht="15.75" customHeight="1">
      <c r="A32" s="8"/>
      <c r="B32" s="18"/>
      <c r="C32" s="17"/>
      <c r="D32" s="2"/>
      <c r="E32" s="2"/>
      <c r="F32" s="2"/>
      <c r="G32" s="2"/>
      <c r="H32" s="2"/>
      <c r="I32" s="2"/>
    </row>
    <row r="33" spans="2:10" ht="15.75" customHeight="1">
      <c r="B33" s="19"/>
      <c r="C33" s="20" t="s">
        <v>88</v>
      </c>
      <c r="D33" s="21">
        <f aca="true" t="shared" si="2" ref="D33:I33">+D10+D18+D22</f>
        <v>0</v>
      </c>
      <c r="E33" s="21">
        <f t="shared" si="2"/>
        <v>0</v>
      </c>
      <c r="F33" s="21">
        <f t="shared" si="2"/>
        <v>0</v>
      </c>
      <c r="G33" s="21">
        <f t="shared" si="2"/>
        <v>0</v>
      </c>
      <c r="H33" s="21">
        <f t="shared" si="2"/>
        <v>0</v>
      </c>
      <c r="I33" s="21">
        <f t="shared" si="2"/>
        <v>0</v>
      </c>
      <c r="J33" s="14"/>
    </row>
    <row r="34" spans="2:9" ht="15">
      <c r="B34" s="19"/>
      <c r="C34" s="20" t="s">
        <v>89</v>
      </c>
      <c r="D34" s="21">
        <f>+'EAEPE (COG1)'!D38+'EAEPE (COG2)'!D35+D33</f>
        <v>37696585.980000004</v>
      </c>
      <c r="E34" s="21">
        <f>+'EAEPE (COG1)'!E38+'EAEPE (COG2)'!E35+E33</f>
        <v>1418766.93</v>
      </c>
      <c r="F34" s="21">
        <f>+'EAEPE (COG1)'!F38+'EAEPE (COG2)'!F35+F33</f>
        <v>39115352.910000004</v>
      </c>
      <c r="G34" s="21">
        <f>+'EAEPE (COG1)'!G38+'EAEPE (COG2)'!G35+G33</f>
        <v>31408610.29</v>
      </c>
      <c r="H34" s="21">
        <f>+'EAEPE (COG1)'!H38+'EAEPE (COG2)'!H35+H33</f>
        <v>23964883.55</v>
      </c>
      <c r="I34" s="21">
        <f>+'EAEPE (COG1)'!I38+'EAEPE (COG2)'!I35+I33</f>
        <v>7706742.620000001</v>
      </c>
    </row>
    <row r="36" spans="4:9" ht="15">
      <c r="D36" s="10"/>
      <c r="E36" s="10"/>
      <c r="F36" s="10"/>
      <c r="G36" s="10"/>
      <c r="H36" s="10"/>
      <c r="I36" s="10"/>
    </row>
    <row r="37" spans="4:9" ht="15">
      <c r="D37" s="10"/>
      <c r="E37" s="10"/>
      <c r="F37" s="10"/>
      <c r="G37" s="10"/>
      <c r="H37" s="10"/>
      <c r="I37" s="10"/>
    </row>
    <row r="38" spans="4:9" ht="15">
      <c r="D38" s="10"/>
      <c r="E38" s="10"/>
      <c r="F38" s="10"/>
      <c r="G38" s="10"/>
      <c r="H38" s="10"/>
      <c r="I38" s="10"/>
    </row>
    <row r="39" spans="4:9" ht="15">
      <c r="D39" s="10"/>
      <c r="E39" s="10"/>
      <c r="F39" s="10"/>
      <c r="G39" s="10"/>
      <c r="H39" s="10"/>
      <c r="I39" s="10"/>
    </row>
    <row r="40" spans="4:9" ht="15">
      <c r="D40" s="10"/>
      <c r="E40" s="10"/>
      <c r="F40" s="10"/>
      <c r="G40" s="10"/>
      <c r="H40" s="10"/>
      <c r="I40" s="10"/>
    </row>
  </sheetData>
  <sheetProtection/>
  <mergeCells count="10"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2023-06-06T17:31:43Z</dcterms:modified>
  <cp:category/>
  <cp:version/>
  <cp:contentType/>
  <cp:contentStatus/>
</cp:coreProperties>
</file>